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<sst xmlns="http://schemas.openxmlformats.org/spreadsheetml/2006/main" count="267" uniqueCount="200">
  <si>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</si>
  <si>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</si>
  <si>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</si>
  <si>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</si>
  <si>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</si>
  <si>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</si>
  <si>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</si>
  <si>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</si>
  <si>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</si>
  <si>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</si>
  <si>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</si>
  <si>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</si>
  <si>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</si>
  <si>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</si>
  <si>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</si>
  <si>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</si>
  <si>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</si>
  <si>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</si>
  <si>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</si>
  <si>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</si>
  <si>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</si>
  <si>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</si>
  <si>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</si>
  <si>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</si>
  <si>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</si>
  <si>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</si>
  <si>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</si>
  <si>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</si>
  <si>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</si>
  <si>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</si>
  <si>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</si>
  <si>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</si>
  <si>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</si>
  <si>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</si>
  <si>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</si>
  <si>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</si>
  <si>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</si>
  <si>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</si>
  <si>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</si>
  <si>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</si>
  <si>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</si>
  <si>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</si>
  <si>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</si>
  <si>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</si>
  <si>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</si>
  <si>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</si>
  <si>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</si>
  <si>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</si>
  <si>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</si>
  <si>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</si>
  <si>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</si>
  <si>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</si>
  <si>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</si>
  <si>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</si>
  <si>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</si>
  <si>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</si>
  <si>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</si>
  <si>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</si>
  <si>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</si>
  <si>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</si>
  <si>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</si>
  <si>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</si>
  <si>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</si>
  <si>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</si>
  <si>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</si>
  <si>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</si>
  <si>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</si>
  <si>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</si>
  <si>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</si>
  <si>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</si>
  <si>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</si>
  <si>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</si>
  <si>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</si>
  <si>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</si>
  <si>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</si>
  <si>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</si>
  <si>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</si>
  <si>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</si>
  <si>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</si>
  <si>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</si>
  <si>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</si>
  <si>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</si>
  <si>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</si>
  <si>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</si>
  <si>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</si>
  <si>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</si>
  <si>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</si>
  <si>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</si>
  <si>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</si>
  <si>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</si>
  <si>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</si>
  <si>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</si>
  <si>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</si>
  <si>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</si>
  <si>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</si>
  <si>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</si>
  <si>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</si>
  <si>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</si>
  <si>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</si>
  <si>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</si>
  <si>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</si>
  <si>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</si>
  <si>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</si>
  <si>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</si>
  <si>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</si>
  <si>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</si>
  <si>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</si>
  <si>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</si>
  <si>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</si>
  <si>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</si>
  <si>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</si>
  <si>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</si>
  <si>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</si>
  <si>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</si>
  <si>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</si>
  <si>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</si>
  <si>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</si>
  <si>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</si>
  <si>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</si>
  <si>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</si>
  <si>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</si>
  <si>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</si>
  <si>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</si>
  <si>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</si>
  <si>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</si>
  <si>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</si>
  <si>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</si>
  <si>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</si>
  <si>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</si>
  <si>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</si>
  <si>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</si>
  <si>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</si>
  <si>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</si>
  <si>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</si>
  <si>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</si>
  <si>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</si>
  <si>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</si>
  <si>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</si>
  <si>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</si>
  <si>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</si>
  <si>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</si>
  <si>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</si>
  <si>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</si>
  <si>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</si>
  <si>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</si>
  <si>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</si>
  <si>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</si>
  <si>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</si>
  <si>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</si>
  <si>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</si>
  <si>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</si>
  <si>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</si>
  <si>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</si>
  <si>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</si>
  <si>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</si>
  <si>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</si>
  <si>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</si>
  <si>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</si>
  <si>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</si>
  <si>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</si>
  <si>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</si>
  <si>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</si>
  <si>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</si>
  <si>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</si>
  <si>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</si>
  <si>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</si>
  <si>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</si>
  <si>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</si>
  <si>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</si>
  <si>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</si>
  <si>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</si>
  <si>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</si>
  <si>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</si>
  <si>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</si>
  <si>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</si>
  <si>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</si>
  <si>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</si>
  <si>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</si>
  <si>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</si>
  <si>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</si>
  <si>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</si>
  <si>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</si>
  <si>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</si>
  <si>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</si>
  <si>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</si>
  <si>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</si>
  <si>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</si>
  <si>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</si>
  <si>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</si>
  <si>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</si>
  <si>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</si>
  <si>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Яготинський районний суд Київської області</t>
  </si>
  <si>
    <t>7700.м. Яготин.вул. Незалежності 67</t>
  </si>
  <si>
    <t>Доручення судів України / іноземних судів</t>
  </si>
  <si>
    <t xml:space="preserve">Розглянуто справ судом присяжних </t>
  </si>
  <si>
    <t>Л.І. Литвин</t>
  </si>
  <si>
    <t xml:space="preserve">В.І. Селедцова </t>
  </si>
  <si>
    <t>045-75-5-64-37</t>
  </si>
  <si>
    <t>inbox@yg.ko.court.gov.ua</t>
  </si>
  <si>
    <t>2 січня 2018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</si>
</sst>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&amp;LA00BB1D9&amp;C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69</v>
      </c>
      <c r="F6" s="90">
        <v>57</v>
      </c>
      <c r="G6" s="90">
        <v>2</v>
      </c>
      <c r="H6" s="90">
        <v>44</v>
      </c>
      <c r="I6" s="90" t="s">
        <v>183</v>
      </c>
      <c r="J6" s="90">
        <v>25</v>
      </c>
      <c r="K6" s="91">
        <v>1</v>
      </c>
      <c r="L6" s="101">
        <f>E6-F6</f>
        <v>12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257</v>
      </c>
      <c r="F7" s="90">
        <v>249</v>
      </c>
      <c r="G7" s="90"/>
      <c r="H7" s="90">
        <v>255</v>
      </c>
      <c r="I7" s="90">
        <v>222</v>
      </c>
      <c r="J7" s="90">
        <v>2</v>
      </c>
      <c r="K7" s="91"/>
      <c r="L7" s="101">
        <f>E7-F7</f>
        <v>8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66</v>
      </c>
      <c r="F9" s="90">
        <v>60</v>
      </c>
      <c r="G9" s="90"/>
      <c r="H9" s="90">
        <v>57</v>
      </c>
      <c r="I9" s="90">
        <v>46</v>
      </c>
      <c r="J9" s="90">
        <v>9</v>
      </c>
      <c r="K9" s="91">
        <v>2</v>
      </c>
      <c r="L9" s="101">
        <f>E9-F9</f>
        <v>6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5</v>
      </c>
      <c r="F13" s="90">
        <v>4</v>
      </c>
      <c r="G13" s="90"/>
      <c r="H13" s="90">
        <v>1</v>
      </c>
      <c r="I13" s="90">
        <v>1</v>
      </c>
      <c r="J13" s="90">
        <v>4</v>
      </c>
      <c r="K13" s="91">
        <v>1</v>
      </c>
      <c r="L13" s="101">
        <f>E13-F13</f>
        <v>1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397</v>
      </c>
      <c r="F14" s="105">
        <f>SUM(F6:F13)</f>
        <v>370</v>
      </c>
      <c r="G14" s="105">
        <f>SUM(G6:G13)</f>
        <v>2</v>
      </c>
      <c r="H14" s="105">
        <f>SUM(H6:H13)</f>
        <v>357</v>
      </c>
      <c r="I14" s="105">
        <f>SUM(I6:I13)</f>
        <v>269</v>
      </c>
      <c r="J14" s="105">
        <f>SUM(J6:J13)</f>
        <v>40</v>
      </c>
      <c r="K14" s="105">
        <f>SUM(K6:K13)</f>
        <v>4</v>
      </c>
      <c r="L14" s="101">
        <f>E14-F14</f>
        <v>27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81</v>
      </c>
      <c r="F15" s="92">
        <v>81</v>
      </c>
      <c r="G15" s="92"/>
      <c r="H15" s="92">
        <v>77</v>
      </c>
      <c r="I15" s="92">
        <v>71</v>
      </c>
      <c r="J15" s="92">
        <v>4</v>
      </c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83</v>
      </c>
      <c r="F16" s="92">
        <v>71</v>
      </c>
      <c r="G16" s="92"/>
      <c r="H16" s="92">
        <v>68</v>
      </c>
      <c r="I16" s="92">
        <v>49</v>
      </c>
      <c r="J16" s="92">
        <v>15</v>
      </c>
      <c r="K16" s="91"/>
      <c r="L16" s="101">
        <f>E16-F16</f>
        <v>12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15</v>
      </c>
      <c r="F18" s="91">
        <v>15</v>
      </c>
      <c r="G18" s="91"/>
      <c r="H18" s="91">
        <v>13</v>
      </c>
      <c r="I18" s="91">
        <v>6</v>
      </c>
      <c r="J18" s="91">
        <v>2</v>
      </c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108</v>
      </c>
      <c r="F22" s="91">
        <v>96</v>
      </c>
      <c r="G22" s="91"/>
      <c r="H22" s="91">
        <v>87</v>
      </c>
      <c r="I22" s="91">
        <v>55</v>
      </c>
      <c r="J22" s="91">
        <v>21</v>
      </c>
      <c r="K22" s="91"/>
      <c r="L22" s="101">
        <f>E22-F22</f>
        <v>12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101</v>
      </c>
      <c r="F23" s="91">
        <v>99</v>
      </c>
      <c r="G23" s="91"/>
      <c r="H23" s="91">
        <v>93</v>
      </c>
      <c r="I23" s="91">
        <v>50</v>
      </c>
      <c r="J23" s="91">
        <v>8</v>
      </c>
      <c r="K23" s="91"/>
      <c r="L23" s="101">
        <f>E23-F23</f>
        <v>2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834</v>
      </c>
      <c r="F25" s="91">
        <v>812</v>
      </c>
      <c r="G25" s="91"/>
      <c r="H25" s="91">
        <v>803</v>
      </c>
      <c r="I25" s="91">
        <v>773</v>
      </c>
      <c r="J25" s="91">
        <v>31</v>
      </c>
      <c r="K25" s="91"/>
      <c r="L25" s="101">
        <f>E25-F25</f>
        <v>22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921</v>
      </c>
      <c r="F26" s="91">
        <v>783</v>
      </c>
      <c r="G26" s="91">
        <v>7</v>
      </c>
      <c r="H26" s="91">
        <v>741</v>
      </c>
      <c r="I26" s="91">
        <v>624</v>
      </c>
      <c r="J26" s="91">
        <v>180</v>
      </c>
      <c r="K26" s="91">
        <v>16</v>
      </c>
      <c r="L26" s="101">
        <f>E26-F26</f>
        <v>138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80</v>
      </c>
      <c r="F27" s="91">
        <v>79</v>
      </c>
      <c r="G27" s="91"/>
      <c r="H27" s="91">
        <v>80</v>
      </c>
      <c r="I27" s="91">
        <v>76</v>
      </c>
      <c r="J27" s="91"/>
      <c r="K27" s="91"/>
      <c r="L27" s="101">
        <f>E27-F27</f>
        <v>1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83</v>
      </c>
      <c r="F28" s="91">
        <v>76</v>
      </c>
      <c r="G28" s="91"/>
      <c r="H28" s="91">
        <v>73</v>
      </c>
      <c r="I28" s="91">
        <v>70</v>
      </c>
      <c r="J28" s="91">
        <v>10</v>
      </c>
      <c r="K28" s="91"/>
      <c r="L28" s="101">
        <f>E28-F28</f>
        <v>7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15</v>
      </c>
      <c r="F29" s="91">
        <v>12</v>
      </c>
      <c r="G29" s="91"/>
      <c r="H29" s="91">
        <v>11</v>
      </c>
      <c r="I29" s="91">
        <v>6</v>
      </c>
      <c r="J29" s="91">
        <v>4</v>
      </c>
      <c r="K29" s="91"/>
      <c r="L29" s="101">
        <f>E29-F29</f>
        <v>3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3</v>
      </c>
      <c r="F30" s="91">
        <v>2</v>
      </c>
      <c r="G30" s="91"/>
      <c r="H30" s="91">
        <v>3</v>
      </c>
      <c r="I30" s="91">
        <v>1</v>
      </c>
      <c r="J30" s="91"/>
      <c r="K30" s="91"/>
      <c r="L30" s="101">
        <f>E30-F30</f>
        <v>1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8</v>
      </c>
      <c r="F32" s="91">
        <v>7</v>
      </c>
      <c r="G32" s="91">
        <v>1</v>
      </c>
      <c r="H32" s="91">
        <v>4</v>
      </c>
      <c r="I32" s="91">
        <v>1</v>
      </c>
      <c r="J32" s="91">
        <v>4</v>
      </c>
      <c r="K32" s="91"/>
      <c r="L32" s="101">
        <f>E32-F32</f>
        <v>1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82</v>
      </c>
      <c r="F33" s="91">
        <v>81</v>
      </c>
      <c r="G33" s="91">
        <v>1</v>
      </c>
      <c r="H33" s="91">
        <v>78</v>
      </c>
      <c r="I33" s="91">
        <v>52</v>
      </c>
      <c r="J33" s="91">
        <v>4</v>
      </c>
      <c r="K33" s="91"/>
      <c r="L33" s="101">
        <f>E33-F33</f>
        <v>1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1278</v>
      </c>
      <c r="F37" s="91">
        <v>1125</v>
      </c>
      <c r="G37" s="91">
        <v>9</v>
      </c>
      <c r="H37" s="91">
        <v>1037</v>
      </c>
      <c r="I37" s="91">
        <v>804</v>
      </c>
      <c r="J37" s="91">
        <v>241</v>
      </c>
      <c r="K37" s="91">
        <v>16</v>
      </c>
      <c r="L37" s="101">
        <f>E37-F37</f>
        <v>153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517</v>
      </c>
      <c r="F38" s="91">
        <v>508</v>
      </c>
      <c r="G38" s="91"/>
      <c r="H38" s="91">
        <v>481</v>
      </c>
      <c r="I38" s="91" t="s">
        <v>183</v>
      </c>
      <c r="J38" s="91">
        <v>36</v>
      </c>
      <c r="K38" s="91"/>
      <c r="L38" s="101">
        <f>E38-F38</f>
        <v>9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16</v>
      </c>
      <c r="F39" s="91">
        <v>16</v>
      </c>
      <c r="G39" s="91"/>
      <c r="H39" s="91">
        <v>2</v>
      </c>
      <c r="I39" s="91" t="s">
        <v>183</v>
      </c>
      <c r="J39" s="91">
        <v>14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33</v>
      </c>
      <c r="F40" s="91">
        <v>33</v>
      </c>
      <c r="G40" s="91"/>
      <c r="H40" s="91">
        <v>31</v>
      </c>
      <c r="I40" s="91">
        <v>13</v>
      </c>
      <c r="J40" s="91">
        <v>2</v>
      </c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550</v>
      </c>
      <c r="F41" s="91">
        <f aca="true" t="shared" si="0" ref="F41:K41">F38+F40</f>
        <v>541</v>
      </c>
      <c r="G41" s="91">
        <f t="shared" si="0"/>
        <v>0</v>
      </c>
      <c r="H41" s="91">
        <f t="shared" si="0"/>
        <v>512</v>
      </c>
      <c r="I41" s="91">
        <f>I40</f>
        <v>13</v>
      </c>
      <c r="J41" s="91">
        <f t="shared" si="0"/>
        <v>38</v>
      </c>
      <c r="K41" s="91">
        <f t="shared" si="0"/>
        <v>0</v>
      </c>
      <c r="L41" s="101">
        <f>E41-F41</f>
        <v>9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2333</v>
      </c>
      <c r="F42" s="91">
        <f aca="true" t="shared" si="1" ref="F42:K42">F14+F22+F37+F41</f>
        <v>2132</v>
      </c>
      <c r="G42" s="91">
        <f t="shared" si="1"/>
        <v>11</v>
      </c>
      <c r="H42" s="91">
        <f t="shared" si="1"/>
        <v>1993</v>
      </c>
      <c r="I42" s="91">
        <f t="shared" si="1"/>
        <v>1141</v>
      </c>
      <c r="J42" s="91">
        <f t="shared" si="1"/>
        <v>340</v>
      </c>
      <c r="K42" s="91">
        <f t="shared" si="1"/>
        <v>20</v>
      </c>
      <c r="L42" s="101">
        <f>E42-F42</f>
        <v>201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&amp;LA00BB1D9&amp;CФорма № 1-мзс, Підрозділ: Яготинський районний суд Київської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1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1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24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1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10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1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1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1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1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/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24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3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2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17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97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6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2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14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8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4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49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10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10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8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2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&amp;LA00BB1D9&amp;CФорма № 1-мзс, Підрозділ: Яготинський районний суд Київської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44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36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8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4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4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61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7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24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16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101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7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144000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52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3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108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860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418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5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7296794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4608938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3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2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261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54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968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8513179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143088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330</v>
      </c>
      <c r="F58" s="96">
        <v>21</v>
      </c>
      <c r="G58" s="96">
        <v>6</v>
      </c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69</v>
      </c>
      <c r="F59" s="96">
        <v>18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863</v>
      </c>
      <c r="F60" s="96">
        <v>161</v>
      </c>
      <c r="G60" s="96">
        <v>11</v>
      </c>
      <c r="H60" s="96">
        <v>2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507</v>
      </c>
      <c r="F61" s="96">
        <v>5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&amp;LA00BB1D9&amp;CФорма № 1-мзс, Підрозділ: Яготинський районний суд Київської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0.058823529411764705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0.06639004149377593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0.9348030018761726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996.5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1166.5</v>
      </c>
    </row>
    <row r="11" spans="1:4" ht="16.5" customHeight="1">
      <c r="A11" s="189" t="s">
        <v>68</v>
      </c>
      <c r="B11" s="191"/>
      <c r="C11" s="14">
        <v>9</v>
      </c>
      <c r="D11" s="94">
        <v>44</v>
      </c>
    </row>
    <row r="12" spans="1:4" ht="16.5" customHeight="1">
      <c r="A12" s="294" t="s">
        <v>113</v>
      </c>
      <c r="B12" s="294"/>
      <c r="C12" s="14">
        <v>10</v>
      </c>
      <c r="D12" s="94">
        <v>29</v>
      </c>
    </row>
    <row r="13" spans="1:4" ht="16.5" customHeight="1">
      <c r="A13" s="294" t="s">
        <v>33</v>
      </c>
      <c r="B13" s="294"/>
      <c r="C13" s="14">
        <v>11</v>
      </c>
      <c r="D13" s="94">
        <v>57</v>
      </c>
    </row>
    <row r="14" spans="1:4" ht="16.5" customHeight="1">
      <c r="A14" s="294" t="s">
        <v>114</v>
      </c>
      <c r="B14" s="294"/>
      <c r="C14" s="14">
        <v>12</v>
      </c>
      <c r="D14" s="94">
        <v>60</v>
      </c>
    </row>
    <row r="15" spans="1:4" ht="16.5" customHeight="1">
      <c r="A15" s="294" t="s">
        <v>118</v>
      </c>
      <c r="B15" s="294"/>
      <c r="C15" s="14">
        <v>13</v>
      </c>
      <c r="D15" s="94">
        <v>19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&amp;LA00BB1D9&amp;CФорма № 1-мзс, Підрозділ: Яготинський районний суд Київської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2018-01-02T15:19:22Z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1-мзс_00382_4.2017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A00BB1D9</vt:lpwstr>
  </property>
  <property fmtid="{D5CDD505-2E9C-101B-9397-08002B2CF9AE}" pid="9" name="Підрозділ">
    <vt:lpwstr>Яготинський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592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